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cj0696\Downloads\"/>
    </mc:Choice>
  </mc:AlternateContent>
  <bookViews>
    <workbookView xWindow="0" yWindow="0" windowWidth="16740" windowHeight="10635" tabRatio="500" xr2:uid="{00000000-000D-0000-FFFF-FFFF00000000}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20" i="1" s="1"/>
  <c r="E15" i="1"/>
  <c r="E16" i="1"/>
  <c r="E17" i="1"/>
  <c r="E19" i="1"/>
  <c r="F21" i="1" l="1"/>
  <c r="E18" i="1"/>
  <c r="E20" i="1" s="1"/>
  <c r="E21" i="1" s="1"/>
  <c r="D15" i="1"/>
  <c r="D16" i="1"/>
  <c r="D17" i="1"/>
  <c r="D18" i="1" s="1"/>
  <c r="D20" i="1" s="1"/>
  <c r="D19" i="1"/>
  <c r="C19" i="1"/>
  <c r="C17" i="1"/>
  <c r="C16" i="1"/>
  <c r="C18" i="1" s="1"/>
  <c r="C20" i="1" s="1"/>
  <c r="C15" i="1"/>
  <c r="D21" i="1" l="1"/>
  <c r="C21" i="1"/>
</calcChain>
</file>

<file path=xl/sharedStrings.xml><?xml version="1.0" encoding="utf-8"?>
<sst xmlns="http://schemas.openxmlformats.org/spreadsheetml/2006/main" count="41" uniqueCount="41">
  <si>
    <t>L</t>
  </si>
  <si>
    <t>d</t>
  </si>
  <si>
    <t>S</t>
  </si>
  <si>
    <t>a</t>
  </si>
  <si>
    <t>b</t>
  </si>
  <si>
    <t>l</t>
  </si>
  <si>
    <t>R</t>
  </si>
  <si>
    <t>Xf</t>
  </si>
  <si>
    <t>Nose normal Force</t>
  </si>
  <si>
    <t>(CNa)n</t>
  </si>
  <si>
    <t>Nose Center of Pressure</t>
  </si>
  <si>
    <t>Length of Nose Cone</t>
  </si>
  <si>
    <t>Diameter of body tube</t>
  </si>
  <si>
    <t>Distance from fin root to fin tip</t>
  </si>
  <si>
    <t>Length of fin root chord</t>
  </si>
  <si>
    <t>Length of fin tip chord</t>
  </si>
  <si>
    <t>Length from half way down the fin root to half way down the fin tip</t>
  </si>
  <si>
    <t>Radius of the body tube</t>
  </si>
  <si>
    <t>m</t>
  </si>
  <si>
    <t>Distance from the front of fin root to the front of the fin tip</t>
  </si>
  <si>
    <t>Distance from the nose to the front of the fin root</t>
  </si>
  <si>
    <t>(CNa)f</t>
  </si>
  <si>
    <t>Fins normal force of four fins</t>
  </si>
  <si>
    <t>N</t>
  </si>
  <si>
    <t>Number of fins</t>
  </si>
  <si>
    <t>Kfb</t>
  </si>
  <si>
    <t>Interference factor for four fins</t>
  </si>
  <si>
    <t>(CNa)fb</t>
  </si>
  <si>
    <t>Normal force on fins in presence of body</t>
  </si>
  <si>
    <t>_Xf</t>
  </si>
  <si>
    <t>Fin center of pressure</t>
  </si>
  <si>
    <t>CNa</t>
  </si>
  <si>
    <t>Total normal force</t>
  </si>
  <si>
    <t>Center of pressure of the entire rocket</t>
  </si>
  <si>
    <t>_Xn</t>
  </si>
  <si>
    <t>CP</t>
  </si>
  <si>
    <t>Center of Pressure Calculation for NARTREK Gold Rocket</t>
  </si>
  <si>
    <t>Example model</t>
  </si>
  <si>
    <t>V1 Rocket</t>
  </si>
  <si>
    <t>V2 Rocket</t>
  </si>
  <si>
    <t>Changes to V2 to get close to openrocket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</si>
</sst>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showRuler="0" workbookViewId="0">
      <selection activeCell="F15" sqref="F15"/>
    </sheetView>
  </sheetViews>
  <sheetFormatPr defaultColWidth="11" defaultRowHeight="15.75" x14ac:dyDescent="0.25"/>
  <cols>
    <col min="2" max="2" width="14.375" customWidth="1"/>
  </cols>
  <sheetData>
    <row r="1" spans="1:6" x14ac:dyDescent="0.25">
      <c r="A1" t="s">
        <v>36</v>
      </c>
    </row>
    <row r="2" spans="1:6" x14ac:dyDescent="0.25"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t="s">
        <v>0</v>
      </c>
      <c r="B3" t="s">
        <v>11</v>
      </c>
      <c r="C3">
        <v>3.6</v>
      </c>
      <c r="D3">
        <v>2</v>
      </c>
      <c r="E3">
        <v>6.4375</v>
      </c>
      <c r="F3">
        <v>6.4375</v>
      </c>
    </row>
    <row r="4" spans="1:6" x14ac:dyDescent="0.25">
      <c r="A4" t="s">
        <v>1</v>
      </c>
      <c r="B4" t="s">
        <v>12</v>
      </c>
      <c r="C4">
        <v>0.75</v>
      </c>
      <c r="D4">
        <v>0.78700000000000003</v>
      </c>
      <c r="E4">
        <v>1.325</v>
      </c>
      <c r="F4">
        <v>1.325</v>
      </c>
    </row>
    <row r="5" spans="1:6" x14ac:dyDescent="0.25">
      <c r="A5" t="s">
        <v>2</v>
      </c>
      <c r="B5" t="s">
        <v>13</v>
      </c>
      <c r="C5">
        <v>1.65</v>
      </c>
      <c r="D5">
        <v>1.5</v>
      </c>
      <c r="E5">
        <v>2</v>
      </c>
      <c r="F5">
        <v>2</v>
      </c>
    </row>
    <row r="6" spans="1:6" x14ac:dyDescent="0.25">
      <c r="A6" t="s">
        <v>3</v>
      </c>
      <c r="B6" t="s">
        <v>14</v>
      </c>
      <c r="C6">
        <v>1.6</v>
      </c>
      <c r="D6">
        <v>0.5</v>
      </c>
      <c r="E6">
        <v>2</v>
      </c>
      <c r="F6">
        <v>2</v>
      </c>
    </row>
    <row r="7" spans="1:6" x14ac:dyDescent="0.25">
      <c r="A7" t="s">
        <v>4</v>
      </c>
      <c r="B7" t="s">
        <v>15</v>
      </c>
      <c r="C7">
        <v>0.85</v>
      </c>
      <c r="D7">
        <v>0.5</v>
      </c>
      <c r="E7">
        <v>1</v>
      </c>
      <c r="F7">
        <v>1</v>
      </c>
    </row>
    <row r="8" spans="1:6" x14ac:dyDescent="0.25">
      <c r="A8" t="s">
        <v>5</v>
      </c>
      <c r="B8" t="s">
        <v>16</v>
      </c>
      <c r="C8">
        <v>1.7</v>
      </c>
      <c r="D8">
        <v>1.5</v>
      </c>
      <c r="E8">
        <v>2</v>
      </c>
      <c r="F8">
        <v>2</v>
      </c>
    </row>
    <row r="9" spans="1:6" x14ac:dyDescent="0.25">
      <c r="A9" t="s">
        <v>6</v>
      </c>
      <c r="B9" t="s">
        <v>17</v>
      </c>
      <c r="C9">
        <v>0.375</v>
      </c>
      <c r="D9">
        <v>0.39350000000000002</v>
      </c>
      <c r="E9">
        <v>0.66249999999999998</v>
      </c>
      <c r="F9">
        <v>0.66249999999999998</v>
      </c>
    </row>
    <row r="10" spans="1:6" x14ac:dyDescent="0.25">
      <c r="A10" t="s">
        <v>18</v>
      </c>
      <c r="B10" t="s">
        <v>19</v>
      </c>
      <c r="C10">
        <v>0.75</v>
      </c>
      <c r="D10">
        <v>0</v>
      </c>
      <c r="E10">
        <v>1</v>
      </c>
      <c r="F10">
        <v>1</v>
      </c>
    </row>
    <row r="11" spans="1:6" x14ac:dyDescent="0.25">
      <c r="A11" t="s">
        <v>7</v>
      </c>
      <c r="B11" t="s">
        <v>20</v>
      </c>
      <c r="C11">
        <v>11.2</v>
      </c>
      <c r="D11">
        <v>11.5</v>
      </c>
      <c r="E11">
        <v>14.688000000000001</v>
      </c>
      <c r="F11">
        <v>14.688000000000001</v>
      </c>
    </row>
    <row r="12" spans="1:6" x14ac:dyDescent="0.25">
      <c r="A12" t="s">
        <v>23</v>
      </c>
      <c r="B12" t="s">
        <v>24</v>
      </c>
      <c r="C12">
        <v>4</v>
      </c>
      <c r="D12">
        <v>3</v>
      </c>
      <c r="E12">
        <v>3</v>
      </c>
      <c r="F12">
        <v>3</v>
      </c>
    </row>
    <row r="14" spans="1:6" x14ac:dyDescent="0.25">
      <c r="A14" t="s">
        <v>9</v>
      </c>
      <c r="B14" t="s">
        <v>8</v>
      </c>
      <c r="C14">
        <v>2</v>
      </c>
      <c r="D14">
        <v>2</v>
      </c>
      <c r="E14">
        <v>2</v>
      </c>
      <c r="F14">
        <v>2</v>
      </c>
    </row>
    <row r="15" spans="1:6" x14ac:dyDescent="0.25">
      <c r="A15" t="s">
        <v>34</v>
      </c>
      <c r="B15" t="s">
        <v>10</v>
      </c>
      <c r="C15">
        <f>0.466*C3</f>
        <v>1.6776000000000002</v>
      </c>
      <c r="D15">
        <f>0.466*D3</f>
        <v>0.93200000000000005</v>
      </c>
      <c r="E15">
        <f>0.5*E3</f>
        <v>3.21875</v>
      </c>
      <c r="F15">
        <v>3.2189999999999999</v>
      </c>
    </row>
    <row r="16" spans="1:6" x14ac:dyDescent="0.25">
      <c r="A16" t="s">
        <v>21</v>
      </c>
      <c r="B16" t="s">
        <v>22</v>
      </c>
      <c r="C16">
        <f>((4*C12)*((C5/C4)^2))/(1+(SQRT(1+((2*C8)/(C6+C7))^2)))</f>
        <v>28.570208171508789</v>
      </c>
      <c r="D16">
        <f>((4*D12)*((D5/D4)^2))/(1+(SQRT(1+((2*D8)/(D6+D7))^2)))</f>
        <v>10.473292948961181</v>
      </c>
      <c r="E16">
        <f>((4*E12)*((E5/E4)^2))/(1+(SQRT(1+((2*E8)/(E6+E7))^2)))</f>
        <v>10.252758988964043</v>
      </c>
      <c r="F16">
        <f>((4*F12)*((F5/F4)^2))/(1+(SQRT(1+((2*F8)/(F6+F7))^2)))</f>
        <v>10.252758988964043</v>
      </c>
    </row>
    <row r="17" spans="1:6" x14ac:dyDescent="0.25">
      <c r="A17" t="s">
        <v>25</v>
      </c>
      <c r="B17" t="s">
        <v>26</v>
      </c>
      <c r="C17">
        <f>1+(C9/(C5+C9))</f>
        <v>1.1851851851851851</v>
      </c>
      <c r="D17">
        <f>1+(D9/(D5+D9))</f>
        <v>1.2078162133614998</v>
      </c>
      <c r="E17">
        <f>1+(E9/(E5+E9))</f>
        <v>1.2488262910798122</v>
      </c>
      <c r="F17">
        <f>1+(F9/(F5+F9))</f>
        <v>1.2488262910798122</v>
      </c>
    </row>
    <row r="18" spans="1:6" x14ac:dyDescent="0.25">
      <c r="A18" t="s">
        <v>27</v>
      </c>
      <c r="B18" t="s">
        <v>28</v>
      </c>
      <c r="C18">
        <f>C17*C16</f>
        <v>33.860987462528932</v>
      </c>
      <c r="D18">
        <f>D17*D16</f>
        <v>12.649813031039988</v>
      </c>
      <c r="E18">
        <f>E17*E16</f>
        <v>12.803914981523171</v>
      </c>
      <c r="F18" s="1">
        <v>14.3</v>
      </c>
    </row>
    <row r="19" spans="1:6" x14ac:dyDescent="0.25">
      <c r="A19" t="s">
        <v>29</v>
      </c>
      <c r="B19" t="s">
        <v>30</v>
      </c>
      <c r="C19">
        <f>C11+((C10*(C6+(2*C7)))/(3*(C6+C7)))+((1/6)*(C6+C7-((C6*C7)/(C6+C7))))</f>
        <v>11.852551020408162</v>
      </c>
      <c r="D19">
        <f>D11+((D10*(D6+(2*D7)))/(3*(D6+D7)))+((1/6)*(D6+D7-((D6*D7)/(D6+D7))))</f>
        <v>11.625</v>
      </c>
      <c r="E19">
        <f>E11+((E10*(E6+(2*E7)))/(3*(E6+E7)))+((1/6)*(E6+E7-((E6*E7)/(E6+E7))))</f>
        <v>15.521333333333335</v>
      </c>
      <c r="F19" s="1">
        <v>15.644</v>
      </c>
    </row>
    <row r="20" spans="1:6" x14ac:dyDescent="0.25">
      <c r="A20" t="s">
        <v>31</v>
      </c>
      <c r="B20" t="s">
        <v>32</v>
      </c>
      <c r="C20">
        <f>C14+C18</f>
        <v>35.860987462528932</v>
      </c>
      <c r="D20">
        <f>D14+D18</f>
        <v>14.649813031039988</v>
      </c>
      <c r="E20">
        <f>E14+E18</f>
        <v>14.803914981523171</v>
      </c>
      <c r="F20">
        <f>F14+F18</f>
        <v>16.3</v>
      </c>
    </row>
    <row r="21" spans="1:6" x14ac:dyDescent="0.25">
      <c r="A21" t="s">
        <v>35</v>
      </c>
      <c r="B21" t="s">
        <v>33</v>
      </c>
      <c r="C21">
        <f>((C14*C15)+(C18*C19))/C20</f>
        <v>11.285084715636721</v>
      </c>
      <c r="D21">
        <f>((D14*D15)+(D18*D19))/D20</f>
        <v>10.165186147448612</v>
      </c>
      <c r="E21">
        <f>((E14*E15)+(E18*E19))/E20</f>
        <v>13.859261732856266</v>
      </c>
      <c r="F21">
        <f>((F14*F15)+(F18*F19))/F20</f>
        <v>14.119460122699385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Callender, Jesse</cp:lastModifiedBy>
  <dcterms:created xsi:type="dcterms:W3CDTF">2017-12-01T04:32:27Z</dcterms:created>
  <dcterms:modified xsi:type="dcterms:W3CDTF">2017-12-04T23:40:08Z</dcterms:modified>
</cp:coreProperties>
</file>